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inahaecker/JLUbox/Irina Home/writing/2023_mRNA-based transformation/manuscript files/"/>
    </mc:Choice>
  </mc:AlternateContent>
  <xr:revisionPtr revIDLastSave="0" documentId="8_{B7470C4C-D57B-984B-9AB3-585E79CF8B78}" xr6:coauthVersionLast="47" xr6:coauthVersionMax="47" xr10:uidLastSave="{00000000-0000-0000-0000-000000000000}"/>
  <bookViews>
    <workbookView xWindow="1080" yWindow="1500" windowWidth="27440" windowHeight="15840" xr2:uid="{F196B70C-AAD9-2443-B59D-13E90F45339C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I8" i="1"/>
  <c r="E8" i="1"/>
  <c r="G8" i="1" s="1"/>
  <c r="N7" i="1"/>
  <c r="I7" i="1"/>
  <c r="G7" i="1"/>
  <c r="U6" i="1"/>
  <c r="S6" i="1"/>
  <c r="R6" i="1"/>
  <c r="Q6" i="1"/>
  <c r="N6" i="1"/>
  <c r="I6" i="1"/>
  <c r="G6" i="1"/>
  <c r="N4" i="1"/>
  <c r="I4" i="1"/>
  <c r="G4" i="1"/>
  <c r="E4" i="1"/>
  <c r="N3" i="1"/>
  <c r="I3" i="1"/>
  <c r="G3" i="1"/>
  <c r="U2" i="1"/>
  <c r="S2" i="1"/>
  <c r="Q2" i="1"/>
  <c r="R2" i="1" s="1"/>
  <c r="N2" i="1"/>
  <c r="I2" i="1"/>
  <c r="G2" i="1"/>
</calcChain>
</file>

<file path=xl/sharedStrings.xml><?xml version="1.0" encoding="utf-8"?>
<sst xmlns="http://schemas.openxmlformats.org/spreadsheetml/2006/main" count="67" uniqueCount="42">
  <si>
    <t>Exp. no</t>
  </si>
  <si>
    <t>helper template</t>
  </si>
  <si>
    <t>[helper/ donor] (ng/ul)</t>
  </si>
  <si>
    <t>donor construct</t>
  </si>
  <si>
    <t>no. injected embryos</t>
  </si>
  <si>
    <t>no. larvae hatched</t>
  </si>
  <si>
    <t>hatch rate (%)</t>
  </si>
  <si>
    <t>no. adults</t>
  </si>
  <si>
    <t>adult eclosion rate (%)</t>
  </si>
  <si>
    <t>no.  single/group crossed</t>
  </si>
  <si>
    <t>group size</t>
  </si>
  <si>
    <t>total no. G0 families</t>
  </si>
  <si>
    <t>no. fertile G0 families</t>
  </si>
  <si>
    <t>% fertile families</t>
  </si>
  <si>
    <t>no. transg. G0 families</t>
  </si>
  <si>
    <t>no. transg events</t>
  </si>
  <si>
    <t>total G1 screened</t>
  </si>
  <si>
    <t>no. G1 screened / transg. event</t>
  </si>
  <si>
    <t>no. inj. embryos/ transg. event</t>
  </si>
  <si>
    <t>no. transg. events/ founder</t>
  </si>
  <si>
    <t>recomb. eff. (%)</t>
  </si>
  <si>
    <t>phsp-Cre</t>
  </si>
  <si>
    <t>450/350</t>
  </si>
  <si>
    <t>V20</t>
  </si>
  <si>
    <t xml:space="preserve"> 0/82</t>
  </si>
  <si>
    <t xml:space="preserve"> 2-6 (M), 2-12 (F)</t>
  </si>
  <si>
    <t>2 *</t>
  </si>
  <si>
    <t xml:space="preserve"> 0/8</t>
  </si>
  <si>
    <t>2 (M), 2 (F)</t>
  </si>
  <si>
    <t>n.a.</t>
  </si>
  <si>
    <t xml:space="preserve"> 2/2</t>
  </si>
  <si>
    <t>1 (M), 2 (F)</t>
  </si>
  <si>
    <t>mRNA</t>
  </si>
  <si>
    <t xml:space="preserve"> 1/32</t>
  </si>
  <si>
    <t>2-6 (M)/ 1-12 (F)</t>
  </si>
  <si>
    <t>1 **</t>
  </si>
  <si>
    <t xml:space="preserve"> 0/7</t>
  </si>
  <si>
    <t>2 (M), 3 (F)</t>
  </si>
  <si>
    <t xml:space="preserve"> 10/6</t>
  </si>
  <si>
    <t>1 (M), 1-4 (F)</t>
  </si>
  <si>
    <t xml:space="preserve"> * 1 integration, one RMCE phenotype</t>
  </si>
  <si>
    <t xml:space="preserve"> ** integration phenotype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</si>
</sst>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F6BFA-2582-F84D-B655-5E58925BFFD2}">
  <dimension ref="A1:U11"/>
  <sheetViews>
    <sheetView tabSelected="1" workbookViewId="0">
      <selection activeCell="O22" sqref="O22"/>
    </sheetView>
  </sheetViews>
  <sheetFormatPr baseColWidth="10" defaultRowHeight="16" x14ac:dyDescent="0.2"/>
  <sheetData>
    <row r="1" spans="1:21" ht="68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3" t="s">
        <v>19</v>
      </c>
      <c r="U1" s="4" t="s">
        <v>20</v>
      </c>
    </row>
    <row r="2" spans="1:21" ht="17" x14ac:dyDescent="0.2">
      <c r="A2" s="5">
        <v>1</v>
      </c>
      <c r="B2" s="6" t="s">
        <v>21</v>
      </c>
      <c r="C2" s="6" t="s">
        <v>22</v>
      </c>
      <c r="D2" s="6" t="s">
        <v>23</v>
      </c>
      <c r="E2" s="5">
        <v>765</v>
      </c>
      <c r="F2" s="6">
        <v>143</v>
      </c>
      <c r="G2" s="7">
        <f>F2/E2*100</f>
        <v>18.692810457516341</v>
      </c>
      <c r="H2" s="6">
        <v>82</v>
      </c>
      <c r="I2" s="8">
        <f>H2/F2*100</f>
        <v>57.342657342657347</v>
      </c>
      <c r="J2" s="9" t="s">
        <v>24</v>
      </c>
      <c r="K2" s="9" t="s">
        <v>25</v>
      </c>
      <c r="L2" s="6">
        <v>13</v>
      </c>
      <c r="M2" s="6">
        <v>12</v>
      </c>
      <c r="N2" s="10">
        <f>M2/L2*100</f>
        <v>92.307692307692307</v>
      </c>
      <c r="O2" s="6" t="s">
        <v>26</v>
      </c>
      <c r="P2" s="6">
        <v>2</v>
      </c>
      <c r="Q2" s="11">
        <f>756+8527</f>
        <v>9283</v>
      </c>
      <c r="R2" s="11">
        <f>Q2/P2</f>
        <v>4641.5</v>
      </c>
      <c r="S2" s="5">
        <f>E2/P2</f>
        <v>382.5</v>
      </c>
      <c r="T2" s="12">
        <v>1</v>
      </c>
      <c r="U2" s="13">
        <f>P2/H2*100</f>
        <v>2.4390243902439024</v>
      </c>
    </row>
    <row r="3" spans="1:21" ht="17" x14ac:dyDescent="0.2">
      <c r="A3" s="5">
        <v>2</v>
      </c>
      <c r="B3" s="6" t="s">
        <v>21</v>
      </c>
      <c r="C3" s="6" t="s">
        <v>22</v>
      </c>
      <c r="D3" s="6" t="s">
        <v>23</v>
      </c>
      <c r="E3" s="5">
        <v>165</v>
      </c>
      <c r="F3" s="14">
        <v>11</v>
      </c>
      <c r="G3" s="7">
        <f>F3/E3*100</f>
        <v>6.666666666666667</v>
      </c>
      <c r="H3" s="15">
        <v>8</v>
      </c>
      <c r="I3" s="8">
        <f>H3/F3*100</f>
        <v>72.727272727272734</v>
      </c>
      <c r="J3" s="9" t="s">
        <v>27</v>
      </c>
      <c r="K3" s="9" t="s">
        <v>28</v>
      </c>
      <c r="L3" s="15">
        <v>4</v>
      </c>
      <c r="M3" s="15">
        <v>1</v>
      </c>
      <c r="N3" s="15">
        <f t="shared" ref="N3:N8" si="0">M3/L3*100</f>
        <v>25</v>
      </c>
      <c r="O3" s="15">
        <v>0</v>
      </c>
      <c r="P3" s="15">
        <v>0</v>
      </c>
      <c r="Q3" s="5">
        <v>390</v>
      </c>
      <c r="R3" s="11" t="s">
        <v>29</v>
      </c>
      <c r="S3" s="11" t="s">
        <v>29</v>
      </c>
      <c r="T3" s="16" t="s">
        <v>29</v>
      </c>
      <c r="U3" s="17">
        <v>0</v>
      </c>
    </row>
    <row r="4" spans="1:21" ht="17" x14ac:dyDescent="0.2">
      <c r="A4" s="5">
        <v>3</v>
      </c>
      <c r="B4" s="6" t="s">
        <v>21</v>
      </c>
      <c r="C4" s="6" t="s">
        <v>22</v>
      </c>
      <c r="D4" s="6" t="s">
        <v>23</v>
      </c>
      <c r="E4" s="5">
        <f>192+205</f>
        <v>397</v>
      </c>
      <c r="F4" s="5">
        <v>5</v>
      </c>
      <c r="G4" s="7">
        <f>F4/E4*100</f>
        <v>1.2594458438287155</v>
      </c>
      <c r="H4" s="5">
        <v>4</v>
      </c>
      <c r="I4" s="8">
        <f>H4/F4*100</f>
        <v>80</v>
      </c>
      <c r="J4" s="9" t="s">
        <v>30</v>
      </c>
      <c r="K4" s="9" t="s">
        <v>31</v>
      </c>
      <c r="L4" s="5">
        <v>3</v>
      </c>
      <c r="M4" s="5">
        <v>1</v>
      </c>
      <c r="N4" s="8">
        <f t="shared" si="0"/>
        <v>33.333333333333329</v>
      </c>
      <c r="O4" s="5">
        <v>0</v>
      </c>
      <c r="P4" s="5">
        <v>0</v>
      </c>
      <c r="Q4" s="5">
        <v>137</v>
      </c>
      <c r="R4" s="11" t="s">
        <v>29</v>
      </c>
      <c r="S4" s="11" t="s">
        <v>29</v>
      </c>
      <c r="T4" s="16" t="s">
        <v>29</v>
      </c>
      <c r="U4" s="17">
        <v>0</v>
      </c>
    </row>
    <row r="5" spans="1:21" x14ac:dyDescent="0.2">
      <c r="A5" s="18"/>
      <c r="B5" s="19"/>
      <c r="C5" s="19"/>
      <c r="D5" s="19"/>
      <c r="E5" s="18"/>
      <c r="F5" s="18"/>
      <c r="G5" s="20"/>
      <c r="H5" s="18"/>
      <c r="I5" s="21"/>
      <c r="J5" s="21"/>
      <c r="K5" s="21"/>
      <c r="L5" s="18"/>
      <c r="M5" s="18"/>
      <c r="N5" s="18"/>
      <c r="O5" s="18"/>
      <c r="P5" s="18"/>
      <c r="Q5" s="18"/>
      <c r="R5" s="22"/>
      <c r="S5" s="22"/>
      <c r="T5" s="22"/>
      <c r="U5" s="23"/>
    </row>
    <row r="6" spans="1:21" ht="17" x14ac:dyDescent="0.2">
      <c r="A6" s="5">
        <v>4</v>
      </c>
      <c r="B6" s="6" t="s">
        <v>32</v>
      </c>
      <c r="C6" s="6" t="s">
        <v>22</v>
      </c>
      <c r="D6" s="6" t="s">
        <v>23</v>
      </c>
      <c r="E6" s="5">
        <v>413</v>
      </c>
      <c r="F6" s="15">
        <v>45</v>
      </c>
      <c r="G6" s="7">
        <f>F6/E6*100</f>
        <v>10.895883777239709</v>
      </c>
      <c r="H6" s="15">
        <v>33</v>
      </c>
      <c r="I6" s="8">
        <f>H6/F6*100</f>
        <v>73.333333333333329</v>
      </c>
      <c r="J6" s="9" t="s">
        <v>33</v>
      </c>
      <c r="K6" s="9" t="s">
        <v>34</v>
      </c>
      <c r="L6" s="15">
        <v>4</v>
      </c>
      <c r="M6" s="15">
        <v>1</v>
      </c>
      <c r="N6" s="15">
        <f t="shared" si="0"/>
        <v>25</v>
      </c>
      <c r="O6" s="15" t="s">
        <v>35</v>
      </c>
      <c r="P6" s="15">
        <v>1</v>
      </c>
      <c r="Q6" s="5">
        <f>330+2089</f>
        <v>2419</v>
      </c>
      <c r="R6" s="11">
        <f>Q3/P6</f>
        <v>390</v>
      </c>
      <c r="S6" s="5">
        <f>E6/P6</f>
        <v>413</v>
      </c>
      <c r="T6" s="24">
        <v>0</v>
      </c>
      <c r="U6" s="13">
        <f>P6/H6*100</f>
        <v>3.0303030303030303</v>
      </c>
    </row>
    <row r="7" spans="1:21" ht="17" x14ac:dyDescent="0.2">
      <c r="A7" s="5">
        <v>5</v>
      </c>
      <c r="B7" s="6" t="s">
        <v>32</v>
      </c>
      <c r="C7" s="6" t="s">
        <v>22</v>
      </c>
      <c r="D7" s="6" t="s">
        <v>23</v>
      </c>
      <c r="E7" s="5">
        <v>230</v>
      </c>
      <c r="F7" s="5">
        <v>12</v>
      </c>
      <c r="G7" s="7">
        <f>F7/E7*100</f>
        <v>5.2173913043478262</v>
      </c>
      <c r="H7" s="5">
        <v>7</v>
      </c>
      <c r="I7" s="8">
        <f>H7/F7*100</f>
        <v>58.333333333333336</v>
      </c>
      <c r="J7" s="9" t="s">
        <v>36</v>
      </c>
      <c r="K7" s="9" t="s">
        <v>37</v>
      </c>
      <c r="L7" s="5">
        <v>3</v>
      </c>
      <c r="M7" s="5">
        <v>3</v>
      </c>
      <c r="N7" s="10">
        <f t="shared" si="0"/>
        <v>100</v>
      </c>
      <c r="O7" s="5">
        <v>0</v>
      </c>
      <c r="P7" s="5">
        <v>0</v>
      </c>
      <c r="Q7" s="5">
        <v>996</v>
      </c>
      <c r="R7" s="11" t="s">
        <v>29</v>
      </c>
      <c r="S7" s="11" t="s">
        <v>29</v>
      </c>
      <c r="T7" s="16" t="s">
        <v>29</v>
      </c>
      <c r="U7" s="17">
        <v>0</v>
      </c>
    </row>
    <row r="8" spans="1:21" ht="18" thickBot="1" x14ac:dyDescent="0.25">
      <c r="A8" s="5">
        <v>6</v>
      </c>
      <c r="B8" s="6" t="s">
        <v>32</v>
      </c>
      <c r="C8" s="6" t="s">
        <v>22</v>
      </c>
      <c r="D8" s="6" t="s">
        <v>23</v>
      </c>
      <c r="E8" s="5">
        <f>173+175</f>
        <v>348</v>
      </c>
      <c r="F8" s="5">
        <v>20</v>
      </c>
      <c r="G8" s="7">
        <f>F8/E8*100</f>
        <v>5.7471264367816088</v>
      </c>
      <c r="H8" s="5">
        <v>16</v>
      </c>
      <c r="I8" s="8">
        <f>H8/F8*100</f>
        <v>80</v>
      </c>
      <c r="J8" s="9" t="s">
        <v>38</v>
      </c>
      <c r="K8" s="9" t="s">
        <v>39</v>
      </c>
      <c r="L8" s="5">
        <v>12</v>
      </c>
      <c r="M8" s="5">
        <v>9</v>
      </c>
      <c r="N8" s="10">
        <f t="shared" si="0"/>
        <v>75</v>
      </c>
      <c r="O8" s="5">
        <v>0</v>
      </c>
      <c r="P8" s="5">
        <v>0</v>
      </c>
      <c r="Q8" s="5">
        <v>4926</v>
      </c>
      <c r="R8" s="11" t="s">
        <v>29</v>
      </c>
      <c r="S8" s="11" t="s">
        <v>29</v>
      </c>
      <c r="T8" s="16" t="s">
        <v>29</v>
      </c>
      <c r="U8" s="25">
        <v>0</v>
      </c>
    </row>
    <row r="9" spans="1:2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  <c r="K9" s="27"/>
      <c r="L9" s="26"/>
      <c r="M9" s="26"/>
      <c r="N9" s="27"/>
      <c r="O9" s="27"/>
      <c r="P9" s="26"/>
      <c r="Q9" s="26"/>
      <c r="R9" s="26"/>
      <c r="S9" s="26"/>
      <c r="T9" s="26"/>
      <c r="U9" s="26"/>
    </row>
    <row r="10" spans="1:21" x14ac:dyDescent="0.2">
      <c r="A10" s="28" t="s">
        <v>40</v>
      </c>
      <c r="B10" s="26"/>
      <c r="C10" s="26"/>
      <c r="D10" s="26"/>
      <c r="E10" s="26"/>
      <c r="F10" s="26"/>
      <c r="G10" s="26"/>
      <c r="H10" s="26"/>
      <c r="I10" s="26"/>
      <c r="J10" s="26"/>
      <c r="K10" s="27"/>
      <c r="L10" s="26"/>
      <c r="M10" s="26"/>
      <c r="N10" s="27"/>
      <c r="O10" s="27"/>
      <c r="P10" s="26"/>
      <c r="Q10" s="26"/>
      <c r="R10" s="26"/>
      <c r="S10" s="26"/>
      <c r="T10" s="26"/>
      <c r="U10" s="26"/>
    </row>
    <row r="11" spans="1:21" x14ac:dyDescent="0.2">
      <c r="A11" s="29" t="s">
        <v>41</v>
      </c>
      <c r="B11" s="26"/>
      <c r="C11" s="26"/>
      <c r="D11" s="26"/>
      <c r="E11" s="26"/>
      <c r="F11" s="26"/>
      <c r="G11" s="26"/>
      <c r="H11" s="26"/>
      <c r="I11" s="26"/>
      <c r="J11" s="26"/>
      <c r="K11" s="27"/>
      <c r="L11" s="26"/>
      <c r="M11" s="26"/>
      <c r="N11" s="27"/>
      <c r="O11" s="27"/>
      <c r="P11" s="26"/>
      <c r="Q11" s="26"/>
      <c r="R11" s="26"/>
      <c r="S11" s="26"/>
      <c r="T11" s="26"/>
      <c r="U11" s="2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2023-07-14T14:11:11Z</dcterms:created>
  <dcterms:modified xsi:type="dcterms:W3CDTF">2023-07-14T14:11:37Z</dcterms:modified>
</cp:coreProperties>
</file>